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35" windowHeight="1201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1" i="2"/>
  <c r="B19" i="2"/>
  <c r="A19" i="2"/>
  <c r="E47" i="1"/>
  <c r="E45" i="1"/>
  <c r="E22" i="1"/>
  <c r="F43" i="1" l="1"/>
  <c r="F42" i="1"/>
  <c r="F40" i="1"/>
  <c r="F39" i="1"/>
  <c r="F32" i="1"/>
  <c r="F28" i="1"/>
  <c r="E3" i="1"/>
  <c r="E2" i="1"/>
  <c r="E15" i="1"/>
  <c r="E8" i="1" l="1"/>
  <c r="E4" i="1"/>
  <c r="F45" i="1" l="1"/>
  <c r="F26" i="1"/>
</calcChain>
</file>

<file path=xl/sharedStrings.xml><?xml version="1.0" encoding="utf-8"?>
<sst xmlns="http://schemas.openxmlformats.org/spreadsheetml/2006/main" count="87" uniqueCount="39">
  <si>
    <t>E SPEC 705</t>
  </si>
  <si>
    <t>De Maglie</t>
  </si>
  <si>
    <t>estensione incarico</t>
  </si>
  <si>
    <t>ritenuta acconto</t>
  </si>
  <si>
    <t>E SPEC 740</t>
  </si>
  <si>
    <t>INGEOART</t>
  </si>
  <si>
    <t>E SPEC 796</t>
  </si>
  <si>
    <t>Relazione paesaggistica</t>
  </si>
  <si>
    <t>E SPEC 798</t>
  </si>
  <si>
    <t>Supporto al RUP per procedure espropriative</t>
  </si>
  <si>
    <t>GHEA</t>
  </si>
  <si>
    <t>note</t>
  </si>
  <si>
    <t>tassa bando autorità vigilanza</t>
  </si>
  <si>
    <t>il Sole24ore</t>
  </si>
  <si>
    <t>E SPEC 739</t>
  </si>
  <si>
    <t>DIZETA INGENERIA</t>
  </si>
  <si>
    <t>Incarico attività specialistiche</t>
  </si>
  <si>
    <t>E SPEC 733</t>
  </si>
  <si>
    <t>ART</t>
  </si>
  <si>
    <t>Incarico per verifiche compatibilità ambientale</t>
  </si>
  <si>
    <t>Rilievi topografici</t>
  </si>
  <si>
    <t>Prestazioni tecniche di supporto alle pratiche di esproprio</t>
  </si>
  <si>
    <t>E SPEC 733/A</t>
  </si>
  <si>
    <t>E SPEC 739/A</t>
  </si>
  <si>
    <t>estensione Incarico attività specialistiche</t>
  </si>
  <si>
    <t>estensione Incarico per verifiche compatibilità ambientale</t>
  </si>
  <si>
    <t>TOTALE</t>
  </si>
  <si>
    <t>DITTA</t>
  </si>
  <si>
    <t>CLASSIFICA</t>
  </si>
  <si>
    <t>BREVE DESCRIZIONE</t>
  </si>
  <si>
    <t>POLITHEMA</t>
  </si>
  <si>
    <t>Rilievi topografici ed estensione incarico</t>
  </si>
  <si>
    <t>da aggiornare</t>
  </si>
  <si>
    <t>come da D.D.n 1387 del 26-7-2007</t>
  </si>
  <si>
    <t xml:space="preserve"> </t>
  </si>
  <si>
    <t>DIZETA INGEGNERIA</t>
  </si>
  <si>
    <t>ok</t>
  </si>
  <si>
    <t>dai dati comunicati alla Regione Piemonte per il monitoraggio dei finanziamenti CIPE, risulta inserito l'importo di €.75.643,20 con impegno del 09-11-2004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</si>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</sst>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70" formatCode="_-[$€-410]\ * #,##0.00_-;\-[$€-410]\ * #,##0.00_-;_-[$€-410]\ * &quot;-&quot;??_-;_-@_-"/>
  </numFmts>
  <fonts count="6" x14ac:knownFonts="1"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164" fontId="0" fillId="2" borderId="0" xfId="0" applyNumberFormat="1" applyFill="1"/>
    <xf numFmtId="164" fontId="0" fillId="2" borderId="0" xfId="0" applyNumberFormat="1" applyFill="1" applyAlignment="1">
      <alignment horizontal="center"/>
    </xf>
    <xf numFmtId="164" fontId="4" fillId="0" borderId="0" xfId="0" applyNumberFormat="1" applyFont="1"/>
    <xf numFmtId="0" fontId="5" fillId="0" borderId="0" xfId="0" applyFont="1"/>
    <xf numFmtId="164" fontId="4" fillId="2" borderId="0" xfId="0" applyNumberFormat="1" applyFont="1" applyFill="1"/>
    <xf numFmtId="0" fontId="0" fillId="3" borderId="0" xfId="0" applyFill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1" fillId="2" borderId="0" xfId="0" applyNumberFormat="1" applyFont="1" applyFill="1"/>
    <xf numFmtId="17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1"/>
  <sheetViews>
    <sheetView tabSelected="1" topLeftCell="B1" workbookViewId="0">
      <selection activeCell="B16" sqref="B16"/>
    </sheetView>
  </sheetViews>
  <sheetFormatPr defaultRowHeight="15" x14ac:dyDescent="0.25"/>
  <cols>
    <col min="2" max="2" width="12.85546875" customWidth="1"/>
    <col min="3" max="3" width="56.28515625" style="1" customWidth="1"/>
    <col min="4" max="4" width="17.5703125" bestFit="1" customWidth="1"/>
    <col min="5" max="5" width="15.7109375" style="2" bestFit="1" customWidth="1"/>
    <col min="6" max="6" width="15.5703125" style="2" bestFit="1" customWidth="1"/>
    <col min="7" max="7" width="56.28515625" customWidth="1"/>
  </cols>
  <sheetData>
    <row r="1" spans="2:7" s="6" customFormat="1" x14ac:dyDescent="0.25">
      <c r="B1" s="6" t="s">
        <v>28</v>
      </c>
      <c r="C1" s="7" t="s">
        <v>29</v>
      </c>
      <c r="D1" s="6" t="s">
        <v>27</v>
      </c>
      <c r="E1" s="8"/>
      <c r="F1" s="8" t="s">
        <v>3</v>
      </c>
      <c r="G1" s="6" t="s">
        <v>11</v>
      </c>
    </row>
    <row r="2" spans="2:7" x14ac:dyDescent="0.25">
      <c r="B2" t="s">
        <v>0</v>
      </c>
      <c r="C2" s="1" t="s">
        <v>20</v>
      </c>
      <c r="D2" t="s">
        <v>1</v>
      </c>
      <c r="E2" s="2">
        <f>38036.58+F2</f>
        <v>45465.600000000006</v>
      </c>
      <c r="F2" s="2">
        <v>7429.02</v>
      </c>
    </row>
    <row r="3" spans="2:7" x14ac:dyDescent="0.25">
      <c r="B3" t="s">
        <v>0</v>
      </c>
      <c r="C3" s="1" t="s">
        <v>2</v>
      </c>
      <c r="D3" t="s">
        <v>1</v>
      </c>
      <c r="E3" s="2">
        <f>7281.23+F3</f>
        <v>8703.34</v>
      </c>
      <c r="F3" s="2">
        <v>1422.11</v>
      </c>
    </row>
    <row r="4" spans="2:7" x14ac:dyDescent="0.25">
      <c r="E4" s="3">
        <f>E2+E3</f>
        <v>54168.94</v>
      </c>
    </row>
    <row r="5" spans="2:7" x14ac:dyDescent="0.25">
      <c r="B5" t="s">
        <v>4</v>
      </c>
      <c r="C5" s="1" t="s">
        <v>21</v>
      </c>
      <c r="D5" t="s">
        <v>5</v>
      </c>
      <c r="E5" s="3">
        <v>87669</v>
      </c>
    </row>
    <row r="6" spans="2:7" x14ac:dyDescent="0.25">
      <c r="B6" t="s">
        <v>6</v>
      </c>
      <c r="C6" s="1" t="s">
        <v>7</v>
      </c>
      <c r="D6" t="s">
        <v>30</v>
      </c>
      <c r="E6" s="3">
        <v>6346.8</v>
      </c>
    </row>
    <row r="7" spans="2:7" x14ac:dyDescent="0.25">
      <c r="E7" s="3"/>
    </row>
    <row r="8" spans="2:7" x14ac:dyDescent="0.25">
      <c r="B8" t="s">
        <v>8</v>
      </c>
      <c r="C8" s="1" t="s">
        <v>9</v>
      </c>
      <c r="D8" t="s">
        <v>10</v>
      </c>
      <c r="E8" s="3">
        <f>146262.6*1.2</f>
        <v>175515.12</v>
      </c>
    </row>
    <row r="10" spans="2:7" x14ac:dyDescent="0.25">
      <c r="B10" t="s">
        <v>8</v>
      </c>
      <c r="C10" s="1" t="s">
        <v>12</v>
      </c>
      <c r="E10" s="3">
        <v>150</v>
      </c>
    </row>
    <row r="11" spans="2:7" x14ac:dyDescent="0.25">
      <c r="B11" t="s">
        <v>8</v>
      </c>
      <c r="C11" s="1" t="s">
        <v>12</v>
      </c>
      <c r="E11" s="3">
        <v>150</v>
      </c>
    </row>
    <row r="12" spans="2:7" x14ac:dyDescent="0.25">
      <c r="B12" t="s">
        <v>8</v>
      </c>
      <c r="C12" s="1" t="s">
        <v>12</v>
      </c>
      <c r="E12" s="3">
        <v>150</v>
      </c>
    </row>
    <row r="13" spans="2:7" x14ac:dyDescent="0.25">
      <c r="B13" t="s">
        <v>8</v>
      </c>
      <c r="C13" s="1" t="s">
        <v>13</v>
      </c>
      <c r="E13" s="3">
        <v>2088</v>
      </c>
    </row>
    <row r="15" spans="2:7" x14ac:dyDescent="0.25">
      <c r="B15" t="s">
        <v>14</v>
      </c>
      <c r="C15" s="1" t="s">
        <v>16</v>
      </c>
      <c r="D15" t="s">
        <v>15</v>
      </c>
      <c r="E15" s="3">
        <f>31641.6*2+6180*2</f>
        <v>75643.199999999997</v>
      </c>
    </row>
    <row r="16" spans="2:7" x14ac:dyDescent="0.25">
      <c r="B16" t="s">
        <v>23</v>
      </c>
      <c r="C16" s="1" t="s">
        <v>24</v>
      </c>
      <c r="D16" t="s">
        <v>15</v>
      </c>
      <c r="E16" s="3">
        <v>18360</v>
      </c>
    </row>
    <row r="17" spans="2:7" x14ac:dyDescent="0.25">
      <c r="B17" t="s">
        <v>17</v>
      </c>
      <c r="C17" s="1" t="s">
        <v>19</v>
      </c>
      <c r="D17" t="s">
        <v>18</v>
      </c>
      <c r="E17" s="3">
        <v>21983.040000000001</v>
      </c>
    </row>
    <row r="18" spans="2:7" x14ac:dyDescent="0.25">
      <c r="B18" t="s">
        <v>22</v>
      </c>
      <c r="C18" s="1" t="s">
        <v>25</v>
      </c>
      <c r="D18" t="s">
        <v>18</v>
      </c>
      <c r="E18" s="3">
        <v>17870.400000000001</v>
      </c>
    </row>
    <row r="22" spans="2:7" x14ac:dyDescent="0.25">
      <c r="D22" s="4" t="s">
        <v>26</v>
      </c>
      <c r="E22" s="5">
        <f>E4+E5+E6+E8+E15+E17+E16+E18</f>
        <v>457556.5</v>
      </c>
    </row>
    <row r="23" spans="2:7" ht="15.75" thickBot="1" x14ac:dyDescent="0.3">
      <c r="B23" s="16"/>
      <c r="C23" s="17"/>
      <c r="D23" s="16"/>
      <c r="E23" s="18"/>
      <c r="F23" s="18"/>
      <c r="G23" s="16"/>
    </row>
    <row r="25" spans="2:7" x14ac:dyDescent="0.25">
      <c r="B25" s="6" t="s">
        <v>28</v>
      </c>
      <c r="C25" s="7" t="s">
        <v>29</v>
      </c>
      <c r="D25" s="6" t="s">
        <v>27</v>
      </c>
      <c r="G25" s="6" t="s">
        <v>38</v>
      </c>
    </row>
    <row r="26" spans="2:7" x14ac:dyDescent="0.25">
      <c r="B26" t="s">
        <v>0</v>
      </c>
      <c r="C26" s="1" t="s">
        <v>31</v>
      </c>
      <c r="D26" t="s">
        <v>1</v>
      </c>
      <c r="E26" s="2">
        <v>54168.94</v>
      </c>
      <c r="F26" s="2">
        <f>E26-E4</f>
        <v>0</v>
      </c>
    </row>
    <row r="28" spans="2:7" x14ac:dyDescent="0.25">
      <c r="B28" t="s">
        <v>4</v>
      </c>
      <c r="C28" s="1" t="s">
        <v>21</v>
      </c>
      <c r="D28" t="s">
        <v>5</v>
      </c>
      <c r="E28" s="2">
        <v>87669</v>
      </c>
      <c r="F28" s="2">
        <f>E28-E5</f>
        <v>0</v>
      </c>
    </row>
    <row r="30" spans="2:7" x14ac:dyDescent="0.25">
      <c r="B30" t="s">
        <v>6</v>
      </c>
      <c r="C30" s="1" t="s">
        <v>7</v>
      </c>
      <c r="D30" t="s">
        <v>30</v>
      </c>
      <c r="E30" s="9">
        <v>6364.8</v>
      </c>
      <c r="F30" s="10" t="s">
        <v>32</v>
      </c>
      <c r="G30" s="14" t="s">
        <v>33</v>
      </c>
    </row>
    <row r="31" spans="2:7" x14ac:dyDescent="0.25">
      <c r="E31" s="11"/>
    </row>
    <row r="32" spans="2:7" x14ac:dyDescent="0.25">
      <c r="B32" t="s">
        <v>8</v>
      </c>
      <c r="C32" s="1" t="s">
        <v>9</v>
      </c>
      <c r="D32" t="s">
        <v>10</v>
      </c>
      <c r="E32" s="11">
        <v>175515.12</v>
      </c>
      <c r="F32" s="2">
        <f>E32-E8</f>
        <v>0</v>
      </c>
    </row>
    <row r="33" spans="2:7" x14ac:dyDescent="0.25">
      <c r="B33" t="s">
        <v>8</v>
      </c>
      <c r="C33" s="1" t="s">
        <v>12</v>
      </c>
      <c r="E33" s="11">
        <v>150</v>
      </c>
      <c r="F33" s="2" t="s">
        <v>36</v>
      </c>
    </row>
    <row r="34" spans="2:7" x14ac:dyDescent="0.25">
      <c r="B34" t="s">
        <v>8</v>
      </c>
      <c r="C34" s="1" t="s">
        <v>12</v>
      </c>
      <c r="E34" s="11">
        <v>150</v>
      </c>
      <c r="F34" s="2" t="s">
        <v>36</v>
      </c>
    </row>
    <row r="35" spans="2:7" x14ac:dyDescent="0.25">
      <c r="B35" t="s">
        <v>8</v>
      </c>
      <c r="C35" s="1" t="s">
        <v>12</v>
      </c>
      <c r="E35" s="11">
        <v>150</v>
      </c>
      <c r="F35" s="2" t="s">
        <v>36</v>
      </c>
    </row>
    <row r="36" spans="2:7" x14ac:dyDescent="0.25">
      <c r="B36" t="s">
        <v>8</v>
      </c>
      <c r="C36" s="1" t="s">
        <v>13</v>
      </c>
      <c r="E36" s="11">
        <v>2088</v>
      </c>
      <c r="F36" s="2" t="s">
        <v>36</v>
      </c>
    </row>
    <row r="37" spans="2:7" x14ac:dyDescent="0.25">
      <c r="E37" s="11"/>
    </row>
    <row r="38" spans="2:7" x14ac:dyDescent="0.25">
      <c r="B38" t="s">
        <v>34</v>
      </c>
      <c r="E38" s="11"/>
    </row>
    <row r="39" spans="2:7" ht="45" x14ac:dyDescent="0.25">
      <c r="B39" t="s">
        <v>14</v>
      </c>
      <c r="C39" s="1" t="s">
        <v>16</v>
      </c>
      <c r="D39" s="12" t="s">
        <v>35</v>
      </c>
      <c r="E39" s="13">
        <v>75643.199999999997</v>
      </c>
      <c r="F39" s="9">
        <f>E39-E15</f>
        <v>0</v>
      </c>
      <c r="G39" s="1" t="s">
        <v>37</v>
      </c>
    </row>
    <row r="40" spans="2:7" x14ac:dyDescent="0.25">
      <c r="B40" t="s">
        <v>23</v>
      </c>
      <c r="C40" s="1" t="s">
        <v>24</v>
      </c>
      <c r="D40" s="12" t="s">
        <v>35</v>
      </c>
      <c r="E40" s="11">
        <v>18360</v>
      </c>
      <c r="F40" s="9">
        <f>E40-E16</f>
        <v>0</v>
      </c>
    </row>
    <row r="42" spans="2:7" x14ac:dyDescent="0.25">
      <c r="B42" t="s">
        <v>17</v>
      </c>
      <c r="C42" s="1" t="s">
        <v>19</v>
      </c>
      <c r="D42" s="15" t="s">
        <v>18</v>
      </c>
      <c r="E42" s="11">
        <v>21983.040000000001</v>
      </c>
      <c r="F42" s="9">
        <f>E42-E17</f>
        <v>0</v>
      </c>
    </row>
    <row r="43" spans="2:7" x14ac:dyDescent="0.25">
      <c r="B43" t="s">
        <v>22</v>
      </c>
      <c r="C43" s="1" t="s">
        <v>25</v>
      </c>
      <c r="D43" s="15" t="s">
        <v>18</v>
      </c>
      <c r="E43" s="11">
        <v>17870.400000000001</v>
      </c>
      <c r="F43" s="9">
        <f>E43-E18</f>
        <v>0</v>
      </c>
    </row>
    <row r="45" spans="2:7" x14ac:dyDescent="0.25">
      <c r="D45" s="6" t="s">
        <v>26</v>
      </c>
      <c r="E45" s="8">
        <f>SUM(E26:E43)-SUM(E33:E36)</f>
        <v>457574.5</v>
      </c>
      <c r="F45" s="19">
        <f>E22-E45</f>
        <v>-18</v>
      </c>
    </row>
    <row r="47" spans="2:7" x14ac:dyDescent="0.25">
      <c r="E47" s="2">
        <f>E26+E28+E30+E32++E39+E40+E42+E43</f>
        <v>457574.5</v>
      </c>
    </row>
    <row r="51" spans="5:5" x14ac:dyDescent="0.25">
      <c r="E51" s="2" t="s">
        <v>34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39" sqref="A39"/>
    </sheetView>
  </sheetViews>
  <sheetFormatPr defaultRowHeight="15" x14ac:dyDescent="0.25"/>
  <cols>
    <col min="1" max="1" width="13.140625" style="20" bestFit="1" customWidth="1"/>
    <col min="2" max="2" width="13.140625" bestFit="1" customWidth="1"/>
    <col min="3" max="3" width="13.140625" customWidth="1"/>
  </cols>
  <sheetData>
    <row r="1" spans="1:3" x14ac:dyDescent="0.25">
      <c r="A1" s="20">
        <v>54168.94</v>
      </c>
      <c r="B1" s="2">
        <v>54168.94</v>
      </c>
      <c r="C1" s="20">
        <f>A1-B1</f>
        <v>0</v>
      </c>
    </row>
    <row r="2" spans="1:3" x14ac:dyDescent="0.25">
      <c r="B2" s="2"/>
      <c r="C2" s="20">
        <f t="shared" ref="C2:C19" si="0">A2-B2</f>
        <v>0</v>
      </c>
    </row>
    <row r="3" spans="1:3" x14ac:dyDescent="0.25">
      <c r="A3" s="20">
        <v>87669</v>
      </c>
      <c r="B3" s="2">
        <v>87669</v>
      </c>
      <c r="C3" s="20">
        <f t="shared" si="0"/>
        <v>0</v>
      </c>
    </row>
    <row r="4" spans="1:3" x14ac:dyDescent="0.25">
      <c r="B4" s="2"/>
      <c r="C4" s="20">
        <f t="shared" si="0"/>
        <v>0</v>
      </c>
    </row>
    <row r="5" spans="1:3" x14ac:dyDescent="0.25">
      <c r="A5" s="20">
        <v>6346.8</v>
      </c>
      <c r="B5" s="9">
        <v>6364.8</v>
      </c>
      <c r="C5" s="20">
        <f t="shared" si="0"/>
        <v>-18</v>
      </c>
    </row>
    <row r="6" spans="1:3" x14ac:dyDescent="0.25">
      <c r="B6" s="11"/>
      <c r="C6" s="20">
        <f t="shared" si="0"/>
        <v>0</v>
      </c>
    </row>
    <row r="7" spans="1:3" x14ac:dyDescent="0.25">
      <c r="A7" s="20">
        <v>175515.12</v>
      </c>
      <c r="B7" s="11">
        <v>175515.12</v>
      </c>
      <c r="C7" s="20">
        <f t="shared" si="0"/>
        <v>0</v>
      </c>
    </row>
    <row r="8" spans="1:3" x14ac:dyDescent="0.25">
      <c r="B8" s="11"/>
      <c r="C8" s="20">
        <f t="shared" si="0"/>
        <v>0</v>
      </c>
    </row>
    <row r="9" spans="1:3" x14ac:dyDescent="0.25">
      <c r="B9" s="11"/>
      <c r="C9" s="20">
        <f t="shared" si="0"/>
        <v>0</v>
      </c>
    </row>
    <row r="10" spans="1:3" x14ac:dyDescent="0.25">
      <c r="A10" s="20">
        <v>75643.199999999997</v>
      </c>
      <c r="B10" s="13">
        <v>75643.199999999997</v>
      </c>
      <c r="C10" s="20">
        <f t="shared" si="0"/>
        <v>0</v>
      </c>
    </row>
    <row r="11" spans="1:3" x14ac:dyDescent="0.25">
      <c r="A11" s="20">
        <v>18360</v>
      </c>
      <c r="B11" s="11">
        <v>18360</v>
      </c>
      <c r="C11" s="20">
        <f t="shared" si="0"/>
        <v>0</v>
      </c>
    </row>
    <row r="12" spans="1:3" x14ac:dyDescent="0.25">
      <c r="B12" s="2"/>
      <c r="C12" s="20">
        <f t="shared" si="0"/>
        <v>0</v>
      </c>
    </row>
    <row r="13" spans="1:3" x14ac:dyDescent="0.25">
      <c r="A13" s="20">
        <v>21983.040000000001</v>
      </c>
      <c r="B13" s="11">
        <v>21983.040000000001</v>
      </c>
      <c r="C13" s="20">
        <f t="shared" si="0"/>
        <v>0</v>
      </c>
    </row>
    <row r="14" spans="1:3" x14ac:dyDescent="0.25">
      <c r="A14" s="20">
        <v>17870.400000000001</v>
      </c>
      <c r="B14" s="11">
        <v>17870.400000000001</v>
      </c>
      <c r="C14" s="20">
        <f t="shared" si="0"/>
        <v>0</v>
      </c>
    </row>
    <row r="15" spans="1:3" x14ac:dyDescent="0.25">
      <c r="B15" s="2"/>
      <c r="C15" s="20">
        <f t="shared" si="0"/>
        <v>0</v>
      </c>
    </row>
    <row r="16" spans="1:3" x14ac:dyDescent="0.25">
      <c r="A16" s="20">
        <v>457556.5</v>
      </c>
      <c r="B16" s="8">
        <v>457574.5</v>
      </c>
      <c r="C16" s="20">
        <f t="shared" si="0"/>
        <v>-18</v>
      </c>
    </row>
    <row r="17" spans="1:3" x14ac:dyDescent="0.25">
      <c r="C17" s="20">
        <f t="shared" si="0"/>
        <v>0</v>
      </c>
    </row>
    <row r="18" spans="1:3" x14ac:dyDescent="0.25">
      <c r="C18" s="20">
        <f t="shared" si="0"/>
        <v>0</v>
      </c>
    </row>
    <row r="19" spans="1:3" x14ac:dyDescent="0.25">
      <c r="A19" s="20">
        <f>SUM(A1:A14)</f>
        <v>457556.5</v>
      </c>
      <c r="B19" s="20">
        <f>SUM(B1:B14)</f>
        <v>457574.5</v>
      </c>
      <c r="C19" s="20">
        <f t="shared" si="0"/>
        <v>-18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Federica Pellegrini</dc:creator>
  <cp:lastModifiedBy> Filippi</cp:lastModifiedBy>
  <dcterms:created xsi:type="dcterms:W3CDTF">2012-03-12T08:00:35Z</dcterms:created>
  <dcterms:modified xsi:type="dcterms:W3CDTF">2012-03-15T08:19:39Z</dcterms:modified>
</cp:coreProperties>
</file>